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3" r:id="rId1"/>
  </sheets>
  <externalReferences>
    <externalReference r:id="rId2"/>
  </externalReferences>
  <definedNames>
    <definedName name="Date">[1]Приложение_2!$D$5</definedName>
    <definedName name="DocDate">#REF!</definedName>
    <definedName name="GlavBuh">[1]Приложение_2!$F$52</definedName>
    <definedName name="Ispolnitel">[1]Приложение_2!$F$54</definedName>
    <definedName name="Rukovoditel">[1]Приложение_2!$F$48</definedName>
    <definedName name="ShortName">[1]Приложение_2!$A$3</definedName>
    <definedName name="Total11Area">#REF!</definedName>
    <definedName name="Total11Balance">#REF!</definedName>
    <definedName name="Total11Extent">#REF!</definedName>
    <definedName name="Total11Residual">#REF!</definedName>
    <definedName name="Total11Volume">#REF!</definedName>
    <definedName name="Total1Area">#REF!</definedName>
    <definedName name="Total1Balance">#REF!</definedName>
    <definedName name="Total1Extent">#REF!</definedName>
    <definedName name="Total1Residual">#REF!</definedName>
    <definedName name="Total1Volume">#REF!</definedName>
    <definedName name="Total21Area">#REF!</definedName>
    <definedName name="Total21Balance">#REF!</definedName>
    <definedName name="Total21Residual">#REF!</definedName>
    <definedName name="Total2Area">#REF!</definedName>
    <definedName name="Total2Balance">#REF!</definedName>
    <definedName name="Total2Extent">#REF!</definedName>
    <definedName name="Total2Residual">#REF!</definedName>
    <definedName name="Total2Volume">#REF!</definedName>
    <definedName name="Total3Area">#REF!</definedName>
    <definedName name="Total3Balance">#REF!</definedName>
    <definedName name="Total3Residual">#REF!</definedName>
  </definedNames>
  <calcPr calcId="145621"/>
</workbook>
</file>

<file path=xl/calcChain.xml><?xml version="1.0" encoding="utf-8"?>
<calcChain xmlns="http://schemas.openxmlformats.org/spreadsheetml/2006/main">
  <c r="K37" i="3" l="1"/>
  <c r="J37" i="3"/>
  <c r="I37" i="3"/>
  <c r="G37" i="3"/>
  <c r="F37" i="3"/>
  <c r="K36" i="3"/>
  <c r="J36" i="3"/>
  <c r="I36" i="3"/>
  <c r="G36" i="3"/>
  <c r="F36" i="3"/>
  <c r="A36" i="3"/>
  <c r="K31" i="3"/>
  <c r="J31" i="3"/>
  <c r="I31" i="3"/>
  <c r="G31" i="3"/>
  <c r="F31" i="3"/>
  <c r="K30" i="3"/>
  <c r="J30" i="3"/>
  <c r="I30" i="3"/>
  <c r="G30" i="3"/>
  <c r="F30" i="3"/>
  <c r="A30" i="3"/>
  <c r="I20" i="3"/>
  <c r="G20" i="3"/>
  <c r="F20" i="3"/>
  <c r="A20" i="3"/>
  <c r="I16" i="3"/>
  <c r="G16" i="3"/>
  <c r="F16" i="3"/>
  <c r="A16" i="3"/>
  <c r="A31" i="3" s="1"/>
  <c r="A37" i="3" s="1"/>
  <c r="A3" i="3"/>
</calcChain>
</file>

<file path=xl/sharedStrings.xml><?xml version="1.0" encoding="utf-8"?>
<sst xmlns="http://schemas.openxmlformats.org/spreadsheetml/2006/main" count="83" uniqueCount="51">
  <si>
    <t>(наименование юридического лица)</t>
  </si>
  <si>
    <t>ПЕРЕЧЕНЬ</t>
  </si>
  <si>
    <t>объектов недвижимости</t>
  </si>
  <si>
    <t xml:space="preserve">по состоянию на </t>
  </si>
  <si>
    <t>Порядковый № объекта</t>
  </si>
  <si>
    <t>Наименование объекта недвижимости, литера по техпаспорту</t>
  </si>
  <si>
    <t>Адрес/памятник истории и культуры (да или нет)</t>
  </si>
  <si>
    <t>Основание нахождения объекта у юридического лица (№ и дата свидетельства о государственной регистрации прав или другого правоустанавливающего документа)</t>
  </si>
  <si>
    <t>Инвентарный номер объекта по техпаспорту/№ и дата техпаспорта</t>
  </si>
  <si>
    <t>Балансовая стоимость, (тыс.руб.)</t>
  </si>
  <si>
    <t>Остаточная стоимость, (тыс.руб.)</t>
  </si>
  <si>
    <t>Этажность</t>
  </si>
  <si>
    <t>Общая площадь, (кв.м.)</t>
  </si>
  <si>
    <t>Протяженность(м)</t>
  </si>
  <si>
    <t>Объем, (куб.м.)</t>
  </si>
  <si>
    <t>Примечания</t>
  </si>
  <si>
    <t>Раздел I. Основные средсва (здания, части зданий, помещения, сооружения)</t>
  </si>
  <si>
    <t>1. Объекты нежилого фонда</t>
  </si>
  <si>
    <t>-</t>
  </si>
  <si>
    <t>нет техпаспорта</t>
  </si>
  <si>
    <t>ИТОГО (по графам 1, 6, 7, 9)</t>
  </si>
  <si>
    <t>2. Объекты жилищного фонда</t>
  </si>
  <si>
    <t>3. Иные объекты</t>
  </si>
  <si>
    <t>Акт о результатах срочной инвентаризации №1 от 30.03.2016г. / Муниципальное имущество, не закрепленное за МУП и МУ РБ: права - Права не оформлены. Акт о результатах срочной инвентаризации №1 от 30.03.2016г.</t>
  </si>
  <si>
    <t/>
  </si>
  <si>
    <t>ИТОГО (по графам 1, 6, 7, 9, 10, 11)</t>
  </si>
  <si>
    <t>ИТОГО по разделу I (по графам 1, 6, 7, 9, 10, 11)</t>
  </si>
  <si>
    <t>Раздел II. Объекты незавершенного строительства</t>
  </si>
  <si>
    <t>ВСЕГО (по графам 1, 6, 7, 9, 10, 11)</t>
  </si>
  <si>
    <t>Нежилое здание сельского дома культуры, литера А
KUS36/001592</t>
  </si>
  <si>
    <t>Россия, Республика Башкортостан, р-н Татышлинский, с/с Новотатышлинский, с. Новые Татышлы, ул. Школьная, д.25, инд. 452838 / Нет</t>
  </si>
  <si>
    <t>Постановление Правительства РБ №82 от 12.05.2004г.; Договор №448 от 30.08.2004г. / Муниципальное имущество, не закрепленное за МУП и МУ РБ: права - Права не оформлены. Постановление №06 от 20.05.2008г.</t>
  </si>
  <si>
    <t>25 / №б/н от 10.12.2005г.</t>
  </si>
  <si>
    <t>Нежилое здание сельского дома культуры, литера А
KUS36/001593</t>
  </si>
  <si>
    <t>Россия, Республика Башкортостан, р-н Татышлинский, с/с Новотатышлинский, с. Уразгильды, ул. Центральная, д.32, инд. 452836 / Нет</t>
  </si>
  <si>
    <t>3289 / №б/н от 10.12.2005г.</t>
  </si>
  <si>
    <t>Сельский клуб, литера А
KUS36/001594</t>
  </si>
  <si>
    <t>Россия, Республика Башкортостан, р-н Татышлинский, с/с Новотатышлинский, д. Малая Бальзуга, ул. М.Гарипова, д.32, инд. 452838 / Нет</t>
  </si>
  <si>
    <t>Договор №448 от 30.08.2004г.; Постановленеие Правительства РБ №82 от 12.05.2004г. / Муниципальное имущество, не закрепленное за МУП и МУ РБ: права - Права не оформлены. Постановление №06 от 20.05.2008г.</t>
  </si>
  <si>
    <t>7456 / №б/н от 15.02.2006г.</t>
  </si>
  <si>
    <t>Памятник погибшим в ВОВ в с.Новые Татышлы
KUS36/001596</t>
  </si>
  <si>
    <t>Россия, Республика Башкортостан, р-н Татышлинский, с/с Новотатышлинский, с. Новые Татышлы, инд. 452838 / Нет</t>
  </si>
  <si>
    <t>Газопровод низкого давления
KUS36/002575</t>
  </si>
  <si>
    <t>Постановление №41 от 17.09.2014г. / Муниципальное имущество, не закрепленное за МУП и МУ РБ: права - Безвозмездное пользование. Постановление №41 от 17.09.2014г.</t>
  </si>
  <si>
    <t>Газопровод низкого давления
KUS36/002576</t>
  </si>
  <si>
    <t>Россия, Республика Башкортостан, р-н Татышлинский, с/с Новотатышлинский, с. Уразгильды, инд. 452838 / Нет</t>
  </si>
  <si>
    <t>ТМ ВМ-630/10 кВа Год в-1990, зав№808437
KUS36/002577</t>
  </si>
  <si>
    <t>Договор №63 от 01.12.2001г. / Муниципальное имущество, не закрепленное за МУП и МУ РБ: права - Безвозмездное пользование. Акт №63 от 07.12.2001г.</t>
  </si>
  <si>
    <t>ВЛ-10кВ (ж/б опоры, пров. марки АС-70)
KUS36/002578</t>
  </si>
  <si>
    <t>ВЛ-0,4кВ (ж/б опоры, пров. марки АС-35)
KUS36/002579</t>
  </si>
  <si>
    <t>Постановление Правительства РБ №82 от 12.05.2004г.; Договор №448 от 30.08.2004г. Свидетельство  04 АБ 427845 от 30.06.2008г./ Муниципальное имущество, не закрепленное за МУП и МУ РБ: права - Права не оформлены. Постановление №06 от 20.05.2008г.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</si>
</sst>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C19]dd\ mmmm\ yyyy\ \г\.;;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Protection="1"/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textRotation="90" wrapText="1"/>
    </xf>
    <xf numFmtId="0" fontId="2" fillId="0" borderId="4" xfId="0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NumberFormat="1" applyFont="1" applyBorder="1" applyAlignment="1" applyProtection="1">
      <alignment horizontal="left" vertical="center" wrapText="1"/>
    </xf>
    <xf numFmtId="0" fontId="4" fillId="0" borderId="4" xfId="0" applyNumberFormat="1" applyFont="1" applyBorder="1" applyAlignment="1" applyProtection="1">
      <alignment horizontal="center" vertical="center" wrapText="1"/>
    </xf>
    <xf numFmtId="165" fontId="4" fillId="0" borderId="4" xfId="0" applyNumberFormat="1" applyFont="1" applyFill="1" applyBorder="1" applyAlignment="1" applyProtection="1">
      <alignment horizontal="right" vertical="center" wrapText="1"/>
    </xf>
    <xf numFmtId="1" fontId="4" fillId="0" borderId="4" xfId="0" applyNumberFormat="1" applyFont="1" applyFill="1" applyBorder="1" applyAlignment="1" applyProtection="1">
      <alignment horizontal="center" vertical="center" wrapText="1"/>
    </xf>
    <xf numFmtId="165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</xf>
    <xf numFmtId="165" fontId="4" fillId="0" borderId="4" xfId="0" applyNumberFormat="1" applyFont="1" applyBorder="1" applyAlignment="1" applyProtection="1">
      <alignment horizontal="right" vertical="center"/>
    </xf>
    <xf numFmtId="165" fontId="4" fillId="0" borderId="4" xfId="0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165" fontId="1" fillId="0" borderId="4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nara/AppData/Local/Integro/InMeta/Client/AccountingCardAdmin/Forms/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_2"/>
      <sheetName val="Приложение_3"/>
      <sheetName val="Приложение_4"/>
      <sheetName val="Приложение_5"/>
      <sheetName val="Приложение_6"/>
    </sheetNames>
    <sheetDataSet>
      <sheetData sheetId="0">
        <row r="3">
          <cell r="A3" t="str">
            <v>Казна сельского поселения Новотатышлинский сельсовет муниципального района Татышлинский район Республики Башкортостан</v>
          </cell>
        </row>
        <row r="5">
          <cell r="D5" t="str">
            <v>1 января 2020 г.</v>
          </cell>
        </row>
        <row r="48">
          <cell r="F48" t="str">
            <v>Рамазанов Н.Г.</v>
          </cell>
        </row>
        <row r="54">
          <cell r="F54" t="str">
            <v>Байгазина Гульнара Ямилевна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A10" workbookViewId="0">
      <selection activeCell="E13" sqref="E13"/>
    </sheetView>
  </sheetViews>
  <sheetFormatPr defaultRowHeight="15" x14ac:dyDescent="0.25"/>
  <cols>
    <col min="2" max="2" width="24.5703125" customWidth="1"/>
    <col min="3" max="3" width="21.28515625" customWidth="1"/>
    <col min="4" max="4" width="28.42578125" customWidth="1"/>
    <col min="6" max="6" width="12" customWidth="1"/>
  </cols>
  <sheetData>
    <row r="1" spans="1:12" ht="15.75" x14ac:dyDescent="0.25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x14ac:dyDescent="0.25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x14ac:dyDescent="0.25">
      <c r="A3" s="32" t="str">
        <f>IF(ShortName&lt;&gt;"",ShortName,"")</f>
        <v>Казна сельского поселения Новотатышлинский сельсовет муниципального района Татышлинский район Республики Башкортостан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x14ac:dyDescent="0.25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x14ac:dyDescent="0.25">
      <c r="A5" s="34" t="s">
        <v>3</v>
      </c>
      <c r="B5" s="34"/>
      <c r="C5" s="4"/>
      <c r="D5" s="4"/>
      <c r="E5" s="4"/>
      <c r="F5" s="28"/>
      <c r="G5" s="28"/>
      <c r="H5" s="28"/>
      <c r="I5" s="28"/>
      <c r="J5" s="28"/>
      <c r="K5" s="28"/>
      <c r="L5" s="5"/>
    </row>
    <row r="6" spans="1:12" x14ac:dyDescent="0.25">
      <c r="A6" s="6"/>
      <c r="B6" s="7"/>
      <c r="C6" s="7"/>
      <c r="D6" s="7"/>
      <c r="E6" s="7"/>
      <c r="F6" s="6"/>
      <c r="G6" s="6"/>
      <c r="H6" s="6"/>
      <c r="I6" s="6"/>
      <c r="J6" s="6"/>
      <c r="K6" s="6"/>
      <c r="L6" s="7"/>
    </row>
    <row r="7" spans="1:12" ht="216" x14ac:dyDescent="0.25">
      <c r="A7" s="8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8" t="s">
        <v>11</v>
      </c>
      <c r="I7" s="9" t="s">
        <v>12</v>
      </c>
      <c r="J7" s="9" t="s">
        <v>13</v>
      </c>
      <c r="K7" s="9" t="s">
        <v>14</v>
      </c>
      <c r="L7" s="9" t="s">
        <v>15</v>
      </c>
    </row>
    <row r="8" spans="1:12" x14ac:dyDescent="0.25">
      <c r="A8" s="3">
        <v>1</v>
      </c>
      <c r="B8" s="2">
        <v>2</v>
      </c>
      <c r="C8" s="2">
        <v>3</v>
      </c>
      <c r="D8" s="2">
        <v>4</v>
      </c>
      <c r="E8" s="2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</row>
    <row r="9" spans="1:12" x14ac:dyDescent="0.25">
      <c r="A9" s="35" t="s">
        <v>16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x14ac:dyDescent="0.25">
      <c r="A10" s="35" t="s">
        <v>17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x14ac:dyDescent="0.25">
      <c r="A11" s="10"/>
      <c r="B11" s="11"/>
      <c r="C11" s="11"/>
      <c r="D11" s="12"/>
      <c r="E11" s="12"/>
      <c r="F11" s="13"/>
      <c r="G11" s="13"/>
      <c r="H11" s="14"/>
      <c r="I11" s="13"/>
      <c r="J11" s="15" t="s">
        <v>18</v>
      </c>
      <c r="K11" s="15" t="s">
        <v>18</v>
      </c>
      <c r="L11" s="16"/>
    </row>
    <row r="12" spans="1:12" ht="357" x14ac:dyDescent="0.25">
      <c r="A12" s="10">
        <v>1</v>
      </c>
      <c r="B12" s="11" t="s">
        <v>29</v>
      </c>
      <c r="C12" s="11" t="s">
        <v>30</v>
      </c>
      <c r="D12" s="12" t="s">
        <v>31</v>
      </c>
      <c r="E12" s="12" t="s">
        <v>32</v>
      </c>
      <c r="F12" s="13">
        <v>3781.2</v>
      </c>
      <c r="G12" s="13">
        <v>3009.8</v>
      </c>
      <c r="H12" s="14">
        <v>2</v>
      </c>
      <c r="I12" s="13">
        <v>1716.7</v>
      </c>
      <c r="J12" s="15" t="s">
        <v>18</v>
      </c>
      <c r="K12" s="15" t="s">
        <v>18</v>
      </c>
      <c r="L12" s="16"/>
    </row>
    <row r="13" spans="1:12" ht="114.75" x14ac:dyDescent="0.25">
      <c r="A13" s="10">
        <v>2</v>
      </c>
      <c r="B13" s="11" t="s">
        <v>33</v>
      </c>
      <c r="C13" s="11" t="s">
        <v>34</v>
      </c>
      <c r="D13" s="12" t="s">
        <v>50</v>
      </c>
      <c r="E13" s="12" t="s">
        <v>35</v>
      </c>
      <c r="F13" s="13">
        <v>1652.934</v>
      </c>
      <c r="G13" s="13">
        <v>744.03</v>
      </c>
      <c r="H13" s="14">
        <v>1</v>
      </c>
      <c r="I13" s="13">
        <v>628.9</v>
      </c>
      <c r="J13" s="15" t="s">
        <v>18</v>
      </c>
      <c r="K13" s="15" t="s">
        <v>18</v>
      </c>
      <c r="L13" s="16"/>
    </row>
    <row r="14" spans="1:12" ht="357" x14ac:dyDescent="0.25">
      <c r="A14" s="10">
        <v>3</v>
      </c>
      <c r="B14" s="11" t="s">
        <v>36</v>
      </c>
      <c r="C14" s="11" t="s">
        <v>37</v>
      </c>
      <c r="D14" s="12" t="s">
        <v>38</v>
      </c>
      <c r="E14" s="12" t="s">
        <v>39</v>
      </c>
      <c r="F14" s="13">
        <v>937.81299999999999</v>
      </c>
      <c r="G14" s="13">
        <v>395.54199999999997</v>
      </c>
      <c r="H14" s="14">
        <v>1</v>
      </c>
      <c r="I14" s="13">
        <v>473.2</v>
      </c>
      <c r="J14" s="15" t="s">
        <v>18</v>
      </c>
      <c r="K14" s="15" t="s">
        <v>18</v>
      </c>
      <c r="L14" s="16"/>
    </row>
    <row r="15" spans="1:12" x14ac:dyDescent="0.25">
      <c r="A15" s="10"/>
      <c r="B15" s="11"/>
      <c r="C15" s="11"/>
      <c r="D15" s="12"/>
      <c r="E15" s="12"/>
      <c r="F15" s="13"/>
      <c r="G15" s="13"/>
      <c r="H15" s="14"/>
      <c r="I15" s="13"/>
      <c r="J15" s="15" t="s">
        <v>18</v>
      </c>
      <c r="K15" s="15" t="s">
        <v>18</v>
      </c>
      <c r="L15" s="16"/>
    </row>
    <row r="16" spans="1:12" x14ac:dyDescent="0.25">
      <c r="A16" s="3">
        <f>COUNT(A10:A15)</f>
        <v>3</v>
      </c>
      <c r="B16" s="36" t="s">
        <v>20</v>
      </c>
      <c r="C16" s="29"/>
      <c r="D16" s="29"/>
      <c r="E16" s="30"/>
      <c r="F16" s="13">
        <f>SUM(F10:F15)</f>
        <v>6371.9470000000001</v>
      </c>
      <c r="G16" s="13">
        <f>SUM(G10:G15)</f>
        <v>4149.3720000000003</v>
      </c>
      <c r="H16" s="17"/>
      <c r="I16" s="18">
        <f>SUM(I10:I15)</f>
        <v>2818.7999999999997</v>
      </c>
      <c r="J16" s="19"/>
      <c r="K16" s="19"/>
      <c r="L16" s="20"/>
    </row>
    <row r="17" spans="1:12" x14ac:dyDescent="0.25">
      <c r="A17" s="37" t="s">
        <v>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</row>
    <row r="18" spans="1:12" x14ac:dyDescent="0.25">
      <c r="A18" s="10"/>
      <c r="B18" s="11"/>
      <c r="C18" s="11"/>
      <c r="D18" s="12"/>
      <c r="E18" s="12"/>
      <c r="F18" s="13"/>
      <c r="G18" s="13"/>
      <c r="H18" s="14"/>
      <c r="I18" s="13"/>
      <c r="J18" s="15" t="s">
        <v>18</v>
      </c>
      <c r="K18" s="15" t="s">
        <v>18</v>
      </c>
      <c r="L18" s="21"/>
    </row>
    <row r="19" spans="1:12" x14ac:dyDescent="0.25">
      <c r="A19" s="10"/>
      <c r="B19" s="11"/>
      <c r="C19" s="11"/>
      <c r="D19" s="12"/>
      <c r="E19" s="12"/>
      <c r="F19" s="13"/>
      <c r="G19" s="13"/>
      <c r="H19" s="14"/>
      <c r="I19" s="13"/>
      <c r="J19" s="15" t="s">
        <v>18</v>
      </c>
      <c r="K19" s="15" t="s">
        <v>18</v>
      </c>
      <c r="L19" s="21"/>
    </row>
    <row r="20" spans="1:12" x14ac:dyDescent="0.25">
      <c r="A20" s="3">
        <f>COUNT(A17:A19)</f>
        <v>0</v>
      </c>
      <c r="B20" s="29" t="s">
        <v>20</v>
      </c>
      <c r="C20" s="29"/>
      <c r="D20" s="29"/>
      <c r="E20" s="30"/>
      <c r="F20" s="13">
        <f>SUM(F17:F19)</f>
        <v>0</v>
      </c>
      <c r="G20" s="13">
        <f>SUM(G17:G19)</f>
        <v>0</v>
      </c>
      <c r="H20" s="17"/>
      <c r="I20" s="13">
        <f>SUM(I17:I19)</f>
        <v>0</v>
      </c>
      <c r="J20" s="19"/>
      <c r="K20" s="19"/>
      <c r="L20" s="20"/>
    </row>
    <row r="21" spans="1:12" x14ac:dyDescent="0.25">
      <c r="A21" s="37" t="s">
        <v>22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</row>
    <row r="22" spans="1:12" x14ac:dyDescent="0.25">
      <c r="A22" s="10"/>
      <c r="B22" s="11"/>
      <c r="C22" s="11"/>
      <c r="D22" s="12"/>
      <c r="E22" s="12"/>
      <c r="F22" s="13"/>
      <c r="G22" s="13"/>
      <c r="H22" s="14"/>
      <c r="I22" s="13"/>
      <c r="J22" s="13"/>
      <c r="K22" s="13"/>
      <c r="L22" s="21"/>
    </row>
    <row r="23" spans="1:12" ht="369.75" x14ac:dyDescent="0.25">
      <c r="A23" s="10">
        <v>1</v>
      </c>
      <c r="B23" s="11" t="s">
        <v>40</v>
      </c>
      <c r="C23" s="11" t="s">
        <v>41</v>
      </c>
      <c r="D23" s="12" t="s">
        <v>23</v>
      </c>
      <c r="E23" s="12" t="s">
        <v>19</v>
      </c>
      <c r="F23" s="13">
        <v>136.5</v>
      </c>
      <c r="G23" s="13">
        <v>136.5</v>
      </c>
      <c r="H23" s="14"/>
      <c r="I23" s="13">
        <v>0</v>
      </c>
      <c r="J23" s="13">
        <v>0</v>
      </c>
      <c r="K23" s="13">
        <v>0</v>
      </c>
      <c r="L23" s="21" t="s">
        <v>24</v>
      </c>
    </row>
    <row r="24" spans="1:12" ht="293.25" x14ac:dyDescent="0.25">
      <c r="A24" s="10">
        <v>2</v>
      </c>
      <c r="B24" s="11" t="s">
        <v>42</v>
      </c>
      <c r="C24" s="11" t="s">
        <v>41</v>
      </c>
      <c r="D24" s="12" t="s">
        <v>43</v>
      </c>
      <c r="E24" s="12" t="s">
        <v>19</v>
      </c>
      <c r="F24" s="13">
        <v>346.66800000000001</v>
      </c>
      <c r="G24" s="13">
        <v>277.334</v>
      </c>
      <c r="H24" s="14"/>
      <c r="I24" s="13">
        <v>0</v>
      </c>
      <c r="J24" s="13">
        <v>404</v>
      </c>
      <c r="K24" s="13">
        <v>0</v>
      </c>
      <c r="L24" s="21" t="s">
        <v>24</v>
      </c>
    </row>
    <row r="25" spans="1:12" ht="293.25" x14ac:dyDescent="0.25">
      <c r="A25" s="10">
        <v>3</v>
      </c>
      <c r="B25" s="11" t="s">
        <v>44</v>
      </c>
      <c r="C25" s="11" t="s">
        <v>45</v>
      </c>
      <c r="D25" s="12" t="s">
        <v>43</v>
      </c>
      <c r="E25" s="12" t="s">
        <v>19</v>
      </c>
      <c r="F25" s="13">
        <v>17.632999999999999</v>
      </c>
      <c r="G25" s="13">
        <v>14.547000000000001</v>
      </c>
      <c r="H25" s="14"/>
      <c r="I25" s="13">
        <v>0</v>
      </c>
      <c r="J25" s="13">
        <v>20.55</v>
      </c>
      <c r="K25" s="13">
        <v>0</v>
      </c>
      <c r="L25" s="21" t="s">
        <v>24</v>
      </c>
    </row>
    <row r="26" spans="1:12" ht="255" x14ac:dyDescent="0.25">
      <c r="A26" s="10">
        <v>4</v>
      </c>
      <c r="B26" s="11" t="s">
        <v>46</v>
      </c>
      <c r="C26" s="11" t="s">
        <v>41</v>
      </c>
      <c r="D26" s="12" t="s">
        <v>47</v>
      </c>
      <c r="E26" s="12" t="s">
        <v>19</v>
      </c>
      <c r="F26" s="13">
        <v>30</v>
      </c>
      <c r="G26" s="13">
        <v>22.2</v>
      </c>
      <c r="H26" s="14"/>
      <c r="I26" s="13">
        <v>0</v>
      </c>
      <c r="J26" s="13">
        <v>0</v>
      </c>
      <c r="K26" s="13">
        <v>0</v>
      </c>
      <c r="L26" s="21" t="s">
        <v>24</v>
      </c>
    </row>
    <row r="27" spans="1:12" ht="255" x14ac:dyDescent="0.25">
      <c r="A27" s="10">
        <v>5</v>
      </c>
      <c r="B27" s="11" t="s">
        <v>48</v>
      </c>
      <c r="C27" s="11" t="s">
        <v>41</v>
      </c>
      <c r="D27" s="12" t="s">
        <v>47</v>
      </c>
      <c r="E27" s="12" t="s">
        <v>19</v>
      </c>
      <c r="F27" s="13">
        <v>5.2</v>
      </c>
      <c r="G27" s="13">
        <v>4.3</v>
      </c>
      <c r="H27" s="14"/>
      <c r="I27" s="13">
        <v>0</v>
      </c>
      <c r="J27" s="13">
        <v>240</v>
      </c>
      <c r="K27" s="13">
        <v>0</v>
      </c>
      <c r="L27" s="21" t="s">
        <v>24</v>
      </c>
    </row>
    <row r="28" spans="1:12" ht="255" x14ac:dyDescent="0.25">
      <c r="A28" s="10">
        <v>6</v>
      </c>
      <c r="B28" s="11" t="s">
        <v>49</v>
      </c>
      <c r="C28" s="11" t="s">
        <v>41</v>
      </c>
      <c r="D28" s="12" t="s">
        <v>47</v>
      </c>
      <c r="E28" s="12" t="s">
        <v>19</v>
      </c>
      <c r="F28" s="13">
        <v>6.8</v>
      </c>
      <c r="G28" s="13">
        <v>5.6</v>
      </c>
      <c r="H28" s="14"/>
      <c r="I28" s="13">
        <v>0</v>
      </c>
      <c r="J28" s="13">
        <v>310</v>
      </c>
      <c r="K28" s="13">
        <v>0</v>
      </c>
      <c r="L28" s="21" t="s">
        <v>24</v>
      </c>
    </row>
    <row r="29" spans="1:12" x14ac:dyDescent="0.25">
      <c r="A29" s="10"/>
      <c r="B29" s="11"/>
      <c r="C29" s="11"/>
      <c r="D29" s="12"/>
      <c r="E29" s="12"/>
      <c r="F29" s="13"/>
      <c r="G29" s="13"/>
      <c r="H29" s="14"/>
      <c r="I29" s="13"/>
      <c r="J29" s="13"/>
      <c r="K29" s="13"/>
      <c r="L29" s="21"/>
    </row>
    <row r="30" spans="1:12" x14ac:dyDescent="0.25">
      <c r="A30" s="3">
        <f>COUNT(A21:A29)</f>
        <v>6</v>
      </c>
      <c r="B30" s="29" t="s">
        <v>25</v>
      </c>
      <c r="C30" s="29"/>
      <c r="D30" s="29"/>
      <c r="E30" s="30"/>
      <c r="F30" s="13">
        <f>SUM(F21:F29)</f>
        <v>542.80099999999993</v>
      </c>
      <c r="G30" s="13">
        <f>SUM(G21:G29)</f>
        <v>460.48100000000005</v>
      </c>
      <c r="H30" s="17"/>
      <c r="I30" s="13">
        <f>SUM(I21:I29)</f>
        <v>0</v>
      </c>
      <c r="J30" s="13">
        <f>SUM(J21:J29)</f>
        <v>974.55</v>
      </c>
      <c r="K30" s="13">
        <f>SUM(K21:K29)</f>
        <v>0</v>
      </c>
      <c r="L30" s="20"/>
    </row>
    <row r="31" spans="1:12" x14ac:dyDescent="0.25">
      <c r="A31" s="3">
        <f>SUM(A16,A20,A30)</f>
        <v>9</v>
      </c>
      <c r="B31" s="40" t="s">
        <v>26</v>
      </c>
      <c r="C31" s="40"/>
      <c r="D31" s="40"/>
      <c r="E31" s="40"/>
      <c r="F31" s="13" t="e">
        <f>Total1Balance + Total2Balance + Total3Balance</f>
        <v>#REF!</v>
      </c>
      <c r="G31" s="13" t="e">
        <f>Total1Residual + Total2Residual + Total3Residual</f>
        <v>#REF!</v>
      </c>
      <c r="H31" s="17"/>
      <c r="I31" s="18" t="e">
        <f>Total1Area + Total2Area +Total3Area</f>
        <v>#REF!</v>
      </c>
      <c r="J31" s="18" t="e">
        <f>Total1Extent</f>
        <v>#REF!</v>
      </c>
      <c r="K31" s="18" t="e">
        <f>Total1Volume</f>
        <v>#REF!</v>
      </c>
      <c r="L31" s="20"/>
    </row>
    <row r="32" spans="1:12" x14ac:dyDescent="0.25">
      <c r="A32" s="2"/>
      <c r="B32" s="27"/>
      <c r="C32" s="27"/>
      <c r="D32" s="27"/>
      <c r="E32" s="27"/>
      <c r="F32" s="22"/>
      <c r="G32" s="22"/>
      <c r="H32" s="23"/>
      <c r="I32" s="24"/>
      <c r="J32" s="24"/>
      <c r="K32" s="24"/>
      <c r="L32" s="25"/>
    </row>
    <row r="33" spans="1:12" x14ac:dyDescent="0.25">
      <c r="A33" s="37" t="s">
        <v>27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</row>
    <row r="34" spans="1:12" x14ac:dyDescent="0.25">
      <c r="A34" s="12"/>
      <c r="B34" s="11"/>
      <c r="C34" s="11"/>
      <c r="D34" s="12"/>
      <c r="E34" s="12"/>
      <c r="F34" s="13"/>
      <c r="G34" s="13"/>
      <c r="H34" s="14"/>
      <c r="I34" s="13"/>
      <c r="J34" s="13"/>
      <c r="K34" s="13"/>
      <c r="L34" s="21"/>
    </row>
    <row r="35" spans="1:12" x14ac:dyDescent="0.25">
      <c r="A35" s="12"/>
      <c r="B35" s="11"/>
      <c r="C35" s="11"/>
      <c r="D35" s="12"/>
      <c r="E35" s="12"/>
      <c r="F35" s="13"/>
      <c r="G35" s="13"/>
      <c r="H35" s="14"/>
      <c r="I35" s="13"/>
      <c r="J35" s="13"/>
      <c r="K35" s="13"/>
      <c r="L35" s="21"/>
    </row>
    <row r="36" spans="1:12" x14ac:dyDescent="0.25">
      <c r="A36" s="3">
        <f>COUNT(A33:A35)</f>
        <v>0</v>
      </c>
      <c r="B36" s="29" t="s">
        <v>25</v>
      </c>
      <c r="C36" s="29"/>
      <c r="D36" s="29"/>
      <c r="E36" s="30"/>
      <c r="F36" s="13">
        <f>SUM(F33:F35)</f>
        <v>0</v>
      </c>
      <c r="G36" s="13">
        <f>SUM(G33:G35)</f>
        <v>0</v>
      </c>
      <c r="H36" s="17"/>
      <c r="I36" s="13">
        <f>SUM(I33:I35)</f>
        <v>0</v>
      </c>
      <c r="J36" s="13">
        <f>SUM(J33:J35)</f>
        <v>0</v>
      </c>
      <c r="K36" s="13">
        <f>SUM(K33:K35)</f>
        <v>0</v>
      </c>
      <c r="L36" s="20"/>
    </row>
    <row r="37" spans="1:12" x14ac:dyDescent="0.25">
      <c r="A37" s="3">
        <f>SUM(A31,A36)</f>
        <v>9</v>
      </c>
      <c r="B37" s="40" t="s">
        <v>28</v>
      </c>
      <c r="C37" s="40"/>
      <c r="D37" s="40"/>
      <c r="E37" s="40"/>
      <c r="F37" s="13" t="e">
        <f>Total11Balance + Total21Balance</f>
        <v>#REF!</v>
      </c>
      <c r="G37" s="13" t="e">
        <f>Total11Residual + Total21Residual</f>
        <v>#REF!</v>
      </c>
      <c r="H37" s="26"/>
      <c r="I37" s="18" t="e">
        <f>Total11Area + Total21Area</f>
        <v>#REF!</v>
      </c>
      <c r="J37" s="18" t="e">
        <f>Total11Extent +Total2Extent</f>
        <v>#REF!</v>
      </c>
      <c r="K37" s="18" t="e">
        <f>Total11Volume + Total2Volume</f>
        <v>#REF!</v>
      </c>
      <c r="L37" s="20"/>
    </row>
    <row r="38" spans="1:12" x14ac:dyDescent="0.25">
      <c r="A38" s="6"/>
      <c r="B38" s="1"/>
      <c r="C38" s="1"/>
      <c r="D38" s="1"/>
      <c r="E38" s="1"/>
      <c r="F38" s="6"/>
      <c r="G38" s="6"/>
      <c r="H38" s="6"/>
      <c r="I38" s="6"/>
      <c r="J38" s="6"/>
      <c r="K38" s="6"/>
      <c r="L38" s="1"/>
    </row>
  </sheetData>
  <mergeCells count="16">
    <mergeCell ref="B31:E31"/>
    <mergeCell ref="A33:L33"/>
    <mergeCell ref="B36:E36"/>
    <mergeCell ref="B37:E37"/>
    <mergeCell ref="A10:L10"/>
    <mergeCell ref="B16:E16"/>
    <mergeCell ref="A17:L17"/>
    <mergeCell ref="B20:E20"/>
    <mergeCell ref="A21:L21"/>
    <mergeCell ref="B30:E30"/>
    <mergeCell ref="A1:L1"/>
    <mergeCell ref="A2:L2"/>
    <mergeCell ref="A3:L3"/>
    <mergeCell ref="A4:L4"/>
    <mergeCell ref="A5:B5"/>
    <mergeCell ref="A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2021-02-01T05:17:14Z</dcterms:modified>
</cp:coreProperties>
</file>